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480" yWindow="105" windowWidth="15180" windowHeight="9345" tabRatio="536" activeTab="1"/>
  </bookViews>
  <sheets>
    <sheet name="Licht von unten" sheetId="1" r:id="rId1"/>
    <sheet name="Licht von oben" sheetId="2" r:id="rId2"/>
  </sheets>
  <definedNames/>
  <calcPr fullCalcOnLoad="1"/>
</workbook>
</file>

<file path=xl/sharedStrings.xml><?xml version="1.0" encoding="utf-8"?>
<sst xmlns="http://schemas.openxmlformats.org/spreadsheetml/2006/main" count="47" uniqueCount="20">
  <si>
    <t>°</t>
  </si>
  <si>
    <t>Übergang</t>
  </si>
  <si>
    <t>Luft</t>
  </si>
  <si>
    <t>Wasser</t>
  </si>
  <si>
    <t>Plexiglas</t>
  </si>
  <si>
    <t>Kronglas leicht</t>
  </si>
  <si>
    <t>Kronglas schwer</t>
  </si>
  <si>
    <t>Flintglas leicht</t>
  </si>
  <si>
    <t>Flintglas schwer</t>
  </si>
  <si>
    <t>Eis</t>
  </si>
  <si>
    <t>Diamant</t>
  </si>
  <si>
    <t>nach:</t>
  </si>
  <si>
    <t>von:</t>
  </si>
  <si>
    <t>Einfallswinkel:</t>
  </si>
  <si>
    <t>Brechungswinkel:</t>
  </si>
  <si>
    <t>Grenzwinkel der Totelreflexion:</t>
  </si>
  <si>
    <t>Das Brechungsgesetz</t>
  </si>
  <si>
    <t>© Thomas Knapp</t>
  </si>
  <si>
    <t>Mittelschule Kötzschenbroda-Radebeul</t>
  </si>
  <si>
    <t>47.0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</si>
</sst>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000000"/>
    <numFmt numFmtId="166" formatCode="0.000000"/>
    <numFmt numFmtId="167" formatCode="0.00000"/>
    <numFmt numFmtId="168" formatCode="0.0000"/>
    <numFmt numFmtId="169" formatCode="0.000"/>
  </numFmts>
  <fonts count="7">
    <font>
      <sz val="10"/>
      <name val="Arial"/>
      <family val="0"/>
    </font>
    <font>
      <sz val="8"/>
      <name val="Arial"/>
      <family val="0"/>
    </font>
    <font>
      <sz val="12"/>
      <name val="Arial"/>
      <family val="0"/>
    </font>
    <font>
      <sz val="9"/>
      <name val="Arial"/>
      <family val="0"/>
    </font>
    <font>
      <sz val="10"/>
      <color indexed="9"/>
      <name val="Arial"/>
      <family val="0"/>
    </font>
    <font>
      <sz val="48"/>
      <color indexed="51"/>
      <name val="Wingdings 2"/>
      <family val="1"/>
    </font>
    <font>
      <sz val="10"/>
      <color indexed="55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Alignment="1">
      <alignment horizontal="right"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164" fontId="4" fillId="0" borderId="0" xfId="0" applyNumberFormat="1" applyFont="1" applyAlignment="1">
      <alignment/>
    </xf>
    <xf numFmtId="164" fontId="0" fillId="2" borderId="0" xfId="0" applyNumberFormat="1" applyFill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6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75"/>
          <c:y val="0.01725"/>
          <c:w val="0.9605"/>
          <c:h val="0.96"/>
        </c:manualLayout>
      </c:layout>
      <c:scatterChart>
        <c:scatterStyle val="line"/>
        <c:varyColors val="0"/>
        <c:ser>
          <c:idx val="0"/>
          <c:order val="0"/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'Licht von unten'!$A$9:$A$11</c:f>
              <c:numCache/>
            </c:numRef>
          </c:xVal>
          <c:yVal>
            <c:numRef>
              <c:f>'Licht von unten'!$B$9:$B$11</c:f>
              <c:numCache/>
            </c:numRef>
          </c:yVal>
          <c:smooth val="0"/>
        </c:ser>
        <c:axId val="346013"/>
        <c:axId val="3114118"/>
      </c:scatterChart>
      <c:valAx>
        <c:axId val="346013"/>
        <c:scaling>
          <c:orientation val="minMax"/>
          <c:max val="5"/>
          <c:min val="-5"/>
        </c:scaling>
        <c:axPos val="b"/>
        <c:delete val="0"/>
        <c:numFmt formatCode="General" sourceLinked="1"/>
        <c:majorTickMark val="none"/>
        <c:minorTickMark val="none"/>
        <c:tickLblPos val="none"/>
        <c:crossAx val="3114118"/>
        <c:crosses val="autoZero"/>
        <c:crossBetween val="midCat"/>
        <c:dispUnits/>
        <c:majorUnit val="1"/>
        <c:minorUnit val="1"/>
      </c:valAx>
      <c:valAx>
        <c:axId val="3114118"/>
        <c:scaling>
          <c:orientation val="minMax"/>
          <c:max val="5"/>
          <c:min val="-5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C0C0C0"/>
            </a:solidFill>
          </a:ln>
        </c:spPr>
        <c:crossAx val="346013"/>
        <c:crosses val="autoZero"/>
        <c:crossBetween val="midCat"/>
        <c:dispUnits/>
        <c:minorUnit val="1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75"/>
          <c:y val="0.01725"/>
          <c:w val="0.9605"/>
          <c:h val="0.96"/>
        </c:manualLayout>
      </c:layout>
      <c:scatterChart>
        <c:scatterStyle val="line"/>
        <c:varyColors val="0"/>
        <c:ser>
          <c:idx val="0"/>
          <c:order val="0"/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'Licht von oben'!$A$9:$A$11</c:f>
              <c:numCache/>
            </c:numRef>
          </c:xVal>
          <c:yVal>
            <c:numRef>
              <c:f>'Licht von oben'!$B$9:$B$11</c:f>
              <c:numCache/>
            </c:numRef>
          </c:yVal>
          <c:smooth val="0"/>
        </c:ser>
        <c:axId val="28027063"/>
        <c:axId val="50916976"/>
      </c:scatterChart>
      <c:valAx>
        <c:axId val="28027063"/>
        <c:scaling>
          <c:orientation val="minMax"/>
          <c:max val="5"/>
          <c:min val="-5"/>
        </c:scaling>
        <c:axPos val="b"/>
        <c:delete val="0"/>
        <c:numFmt formatCode="General" sourceLinked="1"/>
        <c:majorTickMark val="none"/>
        <c:minorTickMark val="none"/>
        <c:tickLblPos val="none"/>
        <c:crossAx val="50916976"/>
        <c:crosses val="autoZero"/>
        <c:crossBetween val="midCat"/>
        <c:dispUnits/>
        <c:majorUnit val="1"/>
        <c:minorUnit val="1"/>
      </c:valAx>
      <c:valAx>
        <c:axId val="50916976"/>
        <c:scaling>
          <c:orientation val="minMax"/>
          <c:max val="5"/>
          <c:min val="-5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C0C0C0"/>
            </a:solidFill>
          </a:ln>
        </c:spPr>
        <c:crossAx val="28027063"/>
        <c:crosses val="autoZero"/>
        <c:crossBetween val="midCat"/>
        <c:dispUnits/>
        <c:minorUnit val="1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Relationship Id="rId3" Type="http://schemas.openxmlformats.org/officeDocument/2006/relationships/image" Target="../media/image3.emf" /><Relationship Id="rId4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6.emf" /><Relationship Id="rId3" Type="http://schemas.openxmlformats.org/officeDocument/2006/relationships/image" Target="../media/image5.emf" /><Relationship Id="rId4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342900</xdr:colOff>
      <xdr:row>0</xdr:row>
      <xdr:rowOff>114300</xdr:rowOff>
    </xdr:from>
    <xdr:to>
      <xdr:col>8</xdr:col>
      <xdr:colOff>733425</xdr:colOff>
      <xdr:row>31</xdr:row>
      <xdr:rowOff>133350</xdr:rowOff>
    </xdr:to>
    <xdr:graphicFrame>
      <xdr:nvGraphicFramePr>
        <xdr:cNvPr id="1" name="Chart 1"/>
        <xdr:cNvGraphicFramePr/>
      </xdr:nvGraphicFramePr>
      <xdr:xfrm>
        <a:off x="3038475" y="114300"/>
        <a:ext cx="5362575" cy="5067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2</xdr:col>
      <xdr:colOff>742950</xdr:colOff>
      <xdr:row>16</xdr:row>
      <xdr:rowOff>142875</xdr:rowOff>
    </xdr:from>
    <xdr:to>
      <xdr:col>4</xdr:col>
      <xdr:colOff>304800</xdr:colOff>
      <xdr:row>18</xdr:row>
      <xdr:rowOff>47625</xdr:rowOff>
    </xdr:to>
    <xdr:pic>
      <xdr:nvPicPr>
        <xdr:cNvPr id="2" name="ComboBox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38525" y="2762250"/>
          <a:ext cx="11430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742950</xdr:colOff>
      <xdr:row>14</xdr:row>
      <xdr:rowOff>19050</xdr:rowOff>
    </xdr:from>
    <xdr:to>
      <xdr:col>4</xdr:col>
      <xdr:colOff>304800</xdr:colOff>
      <xdr:row>15</xdr:row>
      <xdr:rowOff>85725</xdr:rowOff>
    </xdr:to>
    <xdr:pic>
      <xdr:nvPicPr>
        <xdr:cNvPr id="3" name="ComboBox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38525" y="2314575"/>
          <a:ext cx="11430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9525</xdr:rowOff>
    </xdr:from>
    <xdr:to>
      <xdr:col>2</xdr:col>
      <xdr:colOff>0</xdr:colOff>
      <xdr:row>1</xdr:row>
      <xdr:rowOff>161925</xdr:rowOff>
    </xdr:to>
    <xdr:pic>
      <xdr:nvPicPr>
        <xdr:cNvPr id="4" name="ScrollBar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866900" y="200025"/>
          <a:ext cx="8286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390525</xdr:colOff>
      <xdr:row>26</xdr:row>
      <xdr:rowOff>85725</xdr:rowOff>
    </xdr:from>
    <xdr:to>
      <xdr:col>3</xdr:col>
      <xdr:colOff>533400</xdr:colOff>
      <xdr:row>31</xdr:row>
      <xdr:rowOff>114300</xdr:rowOff>
    </xdr:to>
    <xdr:sp>
      <xdr:nvSpPr>
        <xdr:cNvPr id="5" name="Rectangle 5"/>
        <xdr:cNvSpPr>
          <a:spLocks/>
        </xdr:cNvSpPr>
      </xdr:nvSpPr>
      <xdr:spPr>
        <a:xfrm>
          <a:off x="3086100" y="4324350"/>
          <a:ext cx="904875" cy="8382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800" b="0" i="0" u="none" baseline="0">
              <a:solidFill>
                <a:srgbClr val="FFCC00"/>
              </a:solidFill>
            </a:rPr>
            <a:t>ï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342900</xdr:colOff>
      <xdr:row>0</xdr:row>
      <xdr:rowOff>114300</xdr:rowOff>
    </xdr:from>
    <xdr:to>
      <xdr:col>8</xdr:col>
      <xdr:colOff>733425</xdr:colOff>
      <xdr:row>31</xdr:row>
      <xdr:rowOff>133350</xdr:rowOff>
    </xdr:to>
    <xdr:graphicFrame>
      <xdr:nvGraphicFramePr>
        <xdr:cNvPr id="1" name="Chart 1"/>
        <xdr:cNvGraphicFramePr/>
      </xdr:nvGraphicFramePr>
      <xdr:xfrm>
        <a:off x="3038475" y="114300"/>
        <a:ext cx="5362575" cy="5067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2</xdr:col>
      <xdr:colOff>742950</xdr:colOff>
      <xdr:row>14</xdr:row>
      <xdr:rowOff>47625</xdr:rowOff>
    </xdr:from>
    <xdr:to>
      <xdr:col>4</xdr:col>
      <xdr:colOff>304800</xdr:colOff>
      <xdr:row>15</xdr:row>
      <xdr:rowOff>114300</xdr:rowOff>
    </xdr:to>
    <xdr:pic>
      <xdr:nvPicPr>
        <xdr:cNvPr id="2" name="ComboBox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38525" y="2343150"/>
          <a:ext cx="11430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742950</xdr:colOff>
      <xdr:row>16</xdr:row>
      <xdr:rowOff>114300</xdr:rowOff>
    </xdr:from>
    <xdr:to>
      <xdr:col>4</xdr:col>
      <xdr:colOff>304800</xdr:colOff>
      <xdr:row>18</xdr:row>
      <xdr:rowOff>19050</xdr:rowOff>
    </xdr:to>
    <xdr:pic>
      <xdr:nvPicPr>
        <xdr:cNvPr id="3" name="ComboBox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38525" y="2733675"/>
          <a:ext cx="11430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9525</xdr:rowOff>
    </xdr:from>
    <xdr:to>
      <xdr:col>2</xdr:col>
      <xdr:colOff>0</xdr:colOff>
      <xdr:row>1</xdr:row>
      <xdr:rowOff>161925</xdr:rowOff>
    </xdr:to>
    <xdr:pic>
      <xdr:nvPicPr>
        <xdr:cNvPr id="4" name="ScrollBar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866900" y="200025"/>
          <a:ext cx="8286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390525</xdr:colOff>
      <xdr:row>0</xdr:row>
      <xdr:rowOff>171450</xdr:rowOff>
    </xdr:from>
    <xdr:to>
      <xdr:col>3</xdr:col>
      <xdr:colOff>533400</xdr:colOff>
      <xdr:row>6</xdr:row>
      <xdr:rowOff>9525</xdr:rowOff>
    </xdr:to>
    <xdr:sp>
      <xdr:nvSpPr>
        <xdr:cNvPr id="5" name="Rectangle 17"/>
        <xdr:cNvSpPr>
          <a:spLocks/>
        </xdr:cNvSpPr>
      </xdr:nvSpPr>
      <xdr:spPr>
        <a:xfrm>
          <a:off x="3086100" y="171450"/>
          <a:ext cx="904875" cy="8382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800" b="0" i="0" u="none" baseline="0">
              <a:solidFill>
                <a:srgbClr val="FFCC00"/>
              </a:solidFill>
            </a:rPr>
            <a:t>ï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2"/>
  <dimension ref="A1:H30"/>
  <sheetViews>
    <sheetView workbookViewId="0" topLeftCell="A1">
      <selection activeCell="B3" sqref="B3"/>
    </sheetView>
  </sheetViews>
  <sheetFormatPr defaultColWidth="11.421875" defaultRowHeight="12.75"/>
  <cols>
    <col min="1" max="1" width="28.00390625" style="0" customWidth="1"/>
    <col min="2" max="2" width="12.421875" style="0" customWidth="1"/>
    <col min="4" max="4" width="12.28125" style="0" customWidth="1"/>
    <col min="5" max="5" width="16.57421875" style="0" customWidth="1"/>
  </cols>
  <sheetData>
    <row r="1" ht="15">
      <c r="A1" s="4" t="s">
        <v>16</v>
      </c>
    </row>
    <row r="2" ht="12.75">
      <c r="D2" t="s">
        <v>1</v>
      </c>
    </row>
    <row r="3" spans="1:6" ht="12.75">
      <c r="A3" s="1" t="s">
        <v>13</v>
      </c>
      <c r="B3" s="7">
        <v>37</v>
      </c>
      <c r="C3" t="s">
        <v>0</v>
      </c>
      <c r="D3" t="s">
        <v>12</v>
      </c>
      <c r="E3" s="8" t="s">
        <v>3</v>
      </c>
      <c r="F3">
        <f>VLOOKUP(E3,G4:H12,2,FALSE)</f>
        <v>225000</v>
      </c>
    </row>
    <row r="4" spans="1:8" ht="12.75">
      <c r="A4" s="1" t="s">
        <v>14</v>
      </c>
      <c r="B4" s="2">
        <f>IF(B3&gt;B6,"Totalreflexion",ASIN(F4/F3*SIN(RADIANS(B3)))*180/PI())</f>
        <v>53.28767149697961</v>
      </c>
      <c r="C4" t="s">
        <v>0</v>
      </c>
      <c r="D4" t="s">
        <v>11</v>
      </c>
      <c r="E4" s="8" t="s">
        <v>2</v>
      </c>
      <c r="F4">
        <f>VLOOKUP(E4,G4:H12,2,FALSE)</f>
        <v>299711</v>
      </c>
      <c r="G4" s="3" t="s">
        <v>2</v>
      </c>
      <c r="H4">
        <v>299711</v>
      </c>
    </row>
    <row r="5" spans="1:8" ht="12.75">
      <c r="A5" s="1"/>
      <c r="G5" s="3" t="s">
        <v>3</v>
      </c>
      <c r="H5">
        <v>225000</v>
      </c>
    </row>
    <row r="6" spans="1:8" ht="12.75">
      <c r="A6" s="1" t="s">
        <v>15</v>
      </c>
      <c r="B6" s="2">
        <f>IF(F3/F4&gt;1,"keine TR",ASIN(F3/F4)*180/PI())</f>
        <v>48.65306230559427</v>
      </c>
      <c r="C6" t="s">
        <v>0</v>
      </c>
      <c r="G6" s="3" t="s">
        <v>4</v>
      </c>
      <c r="H6">
        <v>201000</v>
      </c>
    </row>
    <row r="7" spans="7:8" ht="12.75">
      <c r="G7" s="3" t="s">
        <v>5</v>
      </c>
      <c r="H7">
        <v>199000</v>
      </c>
    </row>
    <row r="8" spans="7:8" ht="12.75">
      <c r="G8" s="3" t="s">
        <v>6</v>
      </c>
      <c r="H8">
        <v>186000</v>
      </c>
    </row>
    <row r="9" spans="1:8" ht="12.75">
      <c r="A9" s="5">
        <f>IF(B3=0,0,-5)</f>
        <v>-5</v>
      </c>
      <c r="B9" s="6">
        <f>IF(B3=0,20,A9/TAN(RADIANS(B3)))</f>
        <v>-6.63522410810205</v>
      </c>
      <c r="G9" s="3" t="s">
        <v>7</v>
      </c>
      <c r="H9">
        <v>186000</v>
      </c>
    </row>
    <row r="10" spans="1:8" ht="12.75">
      <c r="A10" s="5">
        <v>0</v>
      </c>
      <c r="B10" s="5">
        <v>0</v>
      </c>
      <c r="G10" s="3" t="s">
        <v>8</v>
      </c>
      <c r="H10">
        <v>171000</v>
      </c>
    </row>
    <row r="11" spans="1:8" ht="12.75">
      <c r="A11" s="5">
        <f>IF(B4=0,0,5)</f>
        <v>5</v>
      </c>
      <c r="B11" s="6">
        <f>IF(B4="Totalreflexion",B9,IF(B4=0,-20,A11/TAN(RADIANS(B4))))</f>
        <v>3.72855901068046</v>
      </c>
      <c r="G11" s="3" t="s">
        <v>9</v>
      </c>
      <c r="H11">
        <v>229000</v>
      </c>
    </row>
    <row r="12" spans="7:8" ht="12.75">
      <c r="G12" s="3" t="s">
        <v>10</v>
      </c>
      <c r="H12">
        <v>142000</v>
      </c>
    </row>
    <row r="29" ht="12.75">
      <c r="A29" s="9" t="s">
        <v>17</v>
      </c>
    </row>
    <row r="30" ht="12.75">
      <c r="A30" s="9" t="s">
        <v>18</v>
      </c>
    </row>
  </sheetData>
  <sheetProtection sheet="1" objects="1" scenarios="1" selectLockedCells="1"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1"/>
  <dimension ref="A1:H30"/>
  <sheetViews>
    <sheetView tabSelected="1" workbookViewId="0" topLeftCell="A1">
      <selection activeCell="E3" sqref="E3"/>
    </sheetView>
  </sheetViews>
  <sheetFormatPr defaultColWidth="11.421875" defaultRowHeight="12.75"/>
  <cols>
    <col min="1" max="1" width="28.00390625" style="0" customWidth="1"/>
    <col min="2" max="2" width="12.421875" style="0" customWidth="1"/>
    <col min="4" max="4" width="12.28125" style="0" customWidth="1"/>
    <col min="5" max="5" width="16.57421875" style="0" customWidth="1"/>
  </cols>
  <sheetData>
    <row r="1" ht="15">
      <c r="A1" s="4" t="s">
        <v>16</v>
      </c>
    </row>
    <row r="2" ht="12.75">
      <c r="D2" t="s">
        <v>1</v>
      </c>
    </row>
    <row r="3" spans="1:6" ht="12.75">
      <c r="A3" s="1" t="s">
        <v>13</v>
      </c>
      <c r="B3" s="7" t="s">
        <v>19</v>
      </c>
      <c r="C3" t="s">
        <v>0</v>
      </c>
      <c r="D3" t="s">
        <v>12</v>
      </c>
      <c r="E3" s="8" t="s">
        <v>2</v>
      </c>
      <c r="F3">
        <f>VLOOKUP(E3,G4:H12,2,FALSE)</f>
        <v>299711</v>
      </c>
    </row>
    <row r="4" spans="1:8" ht="12.75">
      <c r="A4" s="1" t="s">
        <v>14</v>
      </c>
      <c r="B4" s="2" t="e">
        <f>IF(B3&gt;B6,"Totalreflexion",ASIN(F4/F3*SIN(RADIANS(B3)))*180/PI())</f>
        <v>#VALUE!</v>
      </c>
      <c r="C4" t="s">
        <v>0</v>
      </c>
      <c r="D4" t="s">
        <v>11</v>
      </c>
      <c r="E4" s="8" t="s">
        <v>4</v>
      </c>
      <c r="F4">
        <f>VLOOKUP(E4,G4:H12,2,FALSE)</f>
        <v>201000</v>
      </c>
      <c r="G4" s="3" t="s">
        <v>2</v>
      </c>
      <c r="H4">
        <v>299711</v>
      </c>
    </row>
    <row r="5" spans="1:8" ht="12.75">
      <c r="A5" s="1"/>
      <c r="G5" s="3" t="s">
        <v>3</v>
      </c>
      <c r="H5">
        <v>225000</v>
      </c>
    </row>
    <row r="6" spans="1:8" ht="12.75">
      <c r="A6" s="1" t="s">
        <v>15</v>
      </c>
      <c r="B6" s="2" t="str">
        <f>IF(F3/F4&gt;1,"keine TR",ASIN(F3/F4)*180/PI())</f>
        <v>keine TR</v>
      </c>
      <c r="C6" t="s">
        <v>0</v>
      </c>
      <c r="G6" s="3" t="s">
        <v>4</v>
      </c>
      <c r="H6">
        <v>201000</v>
      </c>
    </row>
    <row r="7" spans="7:8" ht="12.75">
      <c r="G7" s="3" t="s">
        <v>5</v>
      </c>
      <c r="H7">
        <v>199000</v>
      </c>
    </row>
    <row r="8" spans="7:8" ht="12.75">
      <c r="G8" s="3" t="s">
        <v>6</v>
      </c>
      <c r="H8">
        <v>186000</v>
      </c>
    </row>
    <row r="9" spans="1:8" ht="12.75">
      <c r="A9" s="5">
        <f>IF(B3=0,0,-5)</f>
        <v>-5</v>
      </c>
      <c r="B9" s="6" t="e">
        <f>IF(B3=0,20,-A9/TAN(RADIANS(B3)))</f>
        <v>#VALUE!</v>
      </c>
      <c r="G9" s="3" t="s">
        <v>7</v>
      </c>
      <c r="H9">
        <v>186000</v>
      </c>
    </row>
    <row r="10" spans="1:8" ht="12.75">
      <c r="A10" s="5">
        <v>0</v>
      </c>
      <c r="B10" s="5">
        <v>0</v>
      </c>
      <c r="G10" s="3" t="s">
        <v>8</v>
      </c>
      <c r="H10">
        <v>171000</v>
      </c>
    </row>
    <row r="11" spans="1:8" ht="12.75">
      <c r="A11" s="5" t="e">
        <f>IF(B4=0,0,5)</f>
        <v>#VALUE!</v>
      </c>
      <c r="B11" s="6" t="e">
        <f>IF(B4="Totalreflexion",B9,IF(B4=0,-20,-A11/TAN(RADIANS(B4))))</f>
        <v>#VALUE!</v>
      </c>
      <c r="G11" s="3" t="s">
        <v>9</v>
      </c>
      <c r="H11">
        <v>229000</v>
      </c>
    </row>
    <row r="12" spans="7:8" ht="12.75">
      <c r="G12" s="3" t="s">
        <v>10</v>
      </c>
      <c r="H12">
        <v>142000</v>
      </c>
    </row>
    <row r="29" ht="12.75">
      <c r="A29" s="9" t="s">
        <v>17</v>
      </c>
    </row>
    <row r="30" ht="12.75">
      <c r="A30" s="9" t="s">
        <v>18</v>
      </c>
    </row>
  </sheetData>
  <sheetProtection sheet="1" objects="1" scenarios="1" selectLockedCells="1"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Thomas Knapp</dc:creator>
  <cp:keywords/>
  <dc:description/>
  <cp:lastModifiedBy>Kabinett</cp:lastModifiedBy>
  <dcterms:created xsi:type="dcterms:W3CDTF">2009-03-20T17:12:37Z</dcterms:created>
  <dcterms:modified xsi:type="dcterms:W3CDTF">2011-05-26T11:52:25Z</dcterms:modified>
  <cp:category/>
  <cp:version/>
  <cp:contentType/>
  <cp:contentStatus/>
</cp:coreProperties>
</file>